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zum.calli\Downloads\OneDrive_1_29.09.2025\"/>
    </mc:Choice>
  </mc:AlternateContent>
  <xr:revisionPtr revIDLastSave="0" documentId="13_ncr:1_{5F436A10-8905-43EE-8BE4-E396AB1439CE}" xr6:coauthVersionLast="47" xr6:coauthVersionMax="47" xr10:uidLastSave="{00000000-0000-0000-0000-000000000000}"/>
  <bookViews>
    <workbookView xWindow="6975" yWindow="0" windowWidth="13275" windowHeight="15600" xr2:uid="{BCB02606-AD85-4481-877E-30E06827CFDC}"/>
  </bookViews>
  <sheets>
    <sheet name="Mechanical engineering_capstone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8" l="1"/>
  <c r="C5" i="8"/>
  <c r="F52" i="8"/>
  <c r="G53" i="8"/>
  <c r="H53" i="8"/>
  <c r="G54" i="8"/>
  <c r="H54" i="8"/>
  <c r="G57" i="8"/>
  <c r="H57" i="8"/>
  <c r="G58" i="8"/>
  <c r="H58" i="8"/>
  <c r="C59" i="8"/>
  <c r="C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F42" i="8"/>
  <c r="C40" i="8"/>
  <c r="H39" i="8"/>
  <c r="G39" i="8"/>
  <c r="H38" i="8"/>
  <c r="G38" i="8"/>
  <c r="H37" i="8"/>
  <c r="G37" i="8"/>
  <c r="F36" i="8"/>
  <c r="C33" i="8"/>
  <c r="H31" i="8"/>
  <c r="G31" i="8"/>
  <c r="H30" i="8"/>
  <c r="G30" i="8"/>
  <c r="H29" i="8"/>
  <c r="G29" i="8"/>
  <c r="H28" i="8"/>
  <c r="G28" i="8"/>
  <c r="F27" i="8"/>
  <c r="C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F17" i="8"/>
  <c r="H14" i="8"/>
  <c r="G14" i="8"/>
  <c r="H12" i="8"/>
  <c r="G12" i="8"/>
  <c r="H11" i="8"/>
  <c r="G11" i="8"/>
  <c r="H10" i="8"/>
  <c r="G10" i="8"/>
  <c r="H9" i="8"/>
  <c r="G9" i="8"/>
  <c r="H8" i="8"/>
  <c r="G8" i="8"/>
  <c r="F7" i="8"/>
  <c r="H4" i="8"/>
  <c r="G4" i="8"/>
  <c r="H3" i="8"/>
  <c r="G3" i="8"/>
  <c r="F5" i="8" l="1"/>
  <c r="E5" i="8"/>
  <c r="F15" i="8"/>
  <c r="H15" i="8" s="1"/>
  <c r="F25" i="8"/>
  <c r="E25" i="8"/>
  <c r="F33" i="8"/>
  <c r="F40" i="8"/>
  <c r="E40" i="8"/>
  <c r="F50" i="8"/>
  <c r="E50" i="8"/>
  <c r="F59" i="8"/>
  <c r="E59" i="8"/>
  <c r="F61" i="8" l="1"/>
  <c r="H61" i="8" s="1"/>
</calcChain>
</file>

<file path=xl/sharedStrings.xml><?xml version="1.0" encoding="utf-8"?>
<sst xmlns="http://schemas.openxmlformats.org/spreadsheetml/2006/main" count="82" uniqueCount="58">
  <si>
    <t>Real or hypothetical</t>
  </si>
  <si>
    <t>Do you solve a real problem or hypothetical problem? (choose only a or b)</t>
  </si>
  <si>
    <t>coeff</t>
  </si>
  <si>
    <t>min</t>
  </si>
  <si>
    <t>max</t>
  </si>
  <si>
    <t>your 
answer</t>
  </si>
  <si>
    <t>We solve real mechanical system/problem</t>
  </si>
  <si>
    <t>We solve a hypothetical mechanical system/problem with data collected from secondary sources</t>
  </si>
  <si>
    <t>your score:</t>
  </si>
  <si>
    <t>Integrated problem</t>
  </si>
  <si>
    <t>Which of the following components will exist in your problem formulation? (choose all that apply)</t>
  </si>
  <si>
    <t>Materials / material properties</t>
  </si>
  <si>
    <t>Manufacturing processes</t>
  </si>
  <si>
    <t>Thermo-fluids systems</t>
  </si>
  <si>
    <t>Mechanical design / CAD modeling</t>
  </si>
  <si>
    <t>Dynamics &amp; control (motion, vibration, mechatronics)</t>
  </si>
  <si>
    <t xml:space="preserve">Energy </t>
  </si>
  <si>
    <t>other</t>
  </si>
  <si>
    <t>Problem type</t>
  </si>
  <si>
    <t>What will be your problem type? (choose all that apply)</t>
  </si>
  <si>
    <t>Design optimization</t>
  </si>
  <si>
    <t xml:space="preserve">Finite Element Analysis (FEA) </t>
  </si>
  <si>
    <t>Computational Fluid Dynamics (CFD)</t>
  </si>
  <si>
    <t>Manufacturing process improvement</t>
  </si>
  <si>
    <t>Robotics / automation</t>
  </si>
  <si>
    <t>Energy system modeling</t>
  </si>
  <si>
    <t xml:space="preserve">Other   </t>
  </si>
  <si>
    <t>Additional features</t>
  </si>
  <si>
    <t>Which of the following additional features will exist in your problem formulation? (choose all that apply)</t>
  </si>
  <si>
    <t>Prototype building / testing</t>
  </si>
  <si>
    <t>Experimental validation</t>
  </si>
  <si>
    <t>Use of simulation software (ANSYS, SolidWorks, MATLAB, etc.)</t>
  </si>
  <si>
    <t>Industry collaboration/ Application to Tubitak 2209</t>
  </si>
  <si>
    <t>Innovation</t>
  </si>
  <si>
    <t>0.5</t>
  </si>
  <si>
    <t>Sustainability and Ethics</t>
  </si>
  <si>
    <t>Assesses whether the project integrates environmental, social, and ethical aspects? (choose one)</t>
  </si>
  <si>
    <t>Energy efficiency / reduced environmental impact</t>
  </si>
  <si>
    <t>Sustainable materials or manufacturing</t>
  </si>
  <si>
    <t>Safety, ergonomics, or societal impact</t>
  </si>
  <si>
    <t>Experimental &amp; Measurement Techniques</t>
  </si>
  <si>
    <t>Which solution approaches will be used to solve your problem? (choose all that apply)</t>
  </si>
  <si>
    <t>Materials testing (tensile, hardness, impact, etc.)</t>
  </si>
  <si>
    <t>Thermal/fluid experimental setups (flow loops, heat exchangers)</t>
  </si>
  <si>
    <t>MILP or MINLP</t>
  </si>
  <si>
    <t xml:space="preserve">Combinatorial Optimization (Heuristic, Metaheuristics)  </t>
  </si>
  <si>
    <t>Mechatronics testing (sensors, actuators, DAQ)</t>
  </si>
  <si>
    <t>Machine Learning</t>
  </si>
  <si>
    <t>Instrumentation &amp; uncertainty analysis</t>
  </si>
  <si>
    <t>Engineering Analysis &amp; Simulation Tools</t>
  </si>
  <si>
    <t>Which programming languages/ solution tools are you planning to use to apply your solution?</t>
  </si>
  <si>
    <t>Python, C, C#, VB, C++, R, Matlab, etc.</t>
  </si>
  <si>
    <t>Excel</t>
  </si>
  <si>
    <t>Thermal analysis &amp; heat transfer modeling</t>
  </si>
  <si>
    <t>Finite Element Analysis (FEA) — e.g. ANSYS, Abaqus, COMSOL</t>
  </si>
  <si>
    <t>Computational Fluid Dynamics (CFD) — e.g. ANSYS Fluent, OpenFOAM</t>
  </si>
  <si>
    <t>Other software (Minitab, SPSS, etc.)</t>
  </si>
  <si>
    <t>calculated total score: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</si>
</sst>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8"/>
      <color rgb="FFC00000"/>
      <name val="Times New Roman"/>
      <family val="1"/>
    </font>
    <font>
      <sz val="11"/>
      <color rgb="FF00B050"/>
      <name val="Times New Roman"/>
      <family val="1"/>
    </font>
    <font>
      <sz val="11"/>
      <color theme="5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'Mechanical engineering_capstone'!$B$61:$F$61</c:f>
              <c:strCache>
                <c:ptCount val="1"/>
                <c:pt idx="0">
                  <c:v>calculated total score: 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('Mechanical engineering_capstone'!$B$1,'Mechanical engineering_capstone'!$B$6,'Mechanical engineering_capstone'!$B$16,'Mechanical engineering_capstone'!$B$26,'Mechanical engineering_capstone'!#REF!,'Mechanical engineering_capstone'!$B$35,'Mechanical engineering_capstone'!$B$41,'Mechanical engineering_capstone'!$B$51)</c:f>
            </c:strRef>
          </c:cat>
          <c:val>
            <c:numRef>
              <c:f>('Mechanical engineering_capstone'!$F$5,'Mechanical engineering_capstone'!$F$15,'Mechanical engineering_capstone'!$F$25,'Mechanical engineering_capstone'!$F$33,'Mechanical engineering_capstone'!$F$34,'Mechanical engineering_capstone'!$F$40,'Mechanical engineering_capstone'!$F$50,'Mechanical engineering_capstone'!$F$59)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62-41C0-94E9-98BD75A28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15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07427E-D3EE-45CE-8C8C-5FC6EB69C6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0EC0-8D1F-4C00-A694-F1432A670BBE}">
  <dimension ref="A1:I61"/>
  <sheetViews>
    <sheetView tabSelected="1" workbookViewId="0">
      <selection activeCell="B7" sqref="B7"/>
    </sheetView>
  </sheetViews>
  <sheetFormatPr defaultColWidth="8.85546875" defaultRowHeight="15" x14ac:dyDescent="0.25"/>
  <cols>
    <col min="1" max="1" width="3.140625" style="1" customWidth="1"/>
    <col min="2" max="2" width="58.42578125" style="9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0" customWidth="1"/>
    <col min="8" max="8" width="8.85546875" style="21"/>
    <col min="9" max="9" width="8.85546875" style="18"/>
    <col min="10" max="16384" width="8.85546875" style="16"/>
  </cols>
  <sheetData>
    <row r="1" spans="1:9" x14ac:dyDescent="0.25">
      <c r="B1" s="2" t="s">
        <v>0</v>
      </c>
      <c r="G1" s="19"/>
    </row>
    <row r="2" spans="1:9" ht="30" x14ac:dyDescent="0.25">
      <c r="A2" s="4">
        <v>1</v>
      </c>
      <c r="B2" s="5" t="s">
        <v>1</v>
      </c>
      <c r="C2" s="7" t="s">
        <v>2</v>
      </c>
      <c r="D2" s="7" t="s">
        <v>3</v>
      </c>
      <c r="E2" s="7" t="s">
        <v>4</v>
      </c>
      <c r="F2" s="13" t="s">
        <v>5</v>
      </c>
    </row>
    <row r="3" spans="1:9" x14ac:dyDescent="0.25">
      <c r="A3" s="25"/>
      <c r="B3" s="6" t="s">
        <v>6</v>
      </c>
      <c r="C3" s="7">
        <v>0.5</v>
      </c>
      <c r="D3" s="7">
        <v>0</v>
      </c>
      <c r="E3" s="7">
        <v>1</v>
      </c>
      <c r="F3" s="13"/>
      <c r="G3" s="20">
        <f>F3*C3</f>
        <v>0</v>
      </c>
      <c r="H3" s="21" t="str">
        <f>IF(F3="","0-1 required","")</f>
        <v>0-1 required</v>
      </c>
    </row>
    <row r="4" spans="1:9" ht="30" x14ac:dyDescent="0.25">
      <c r="A4" s="24"/>
      <c r="B4" s="6" t="s">
        <v>7</v>
      </c>
      <c r="C4" s="7">
        <v>0.5</v>
      </c>
      <c r="D4" s="7">
        <v>0</v>
      </c>
      <c r="E4" s="7">
        <v>1</v>
      </c>
      <c r="F4" s="13"/>
      <c r="G4" s="20">
        <f t="shared" ref="G4" si="0">F4*C4</f>
        <v>0</v>
      </c>
      <c r="H4" s="21" t="str">
        <f>IF(F4="","0-1 required","")</f>
        <v>0-1 required</v>
      </c>
    </row>
    <row r="5" spans="1:9" x14ac:dyDescent="0.25">
      <c r="B5" s="12" t="s">
        <v>8</v>
      </c>
      <c r="C5" s="22">
        <f>100/MAX(A:A)</f>
        <v>12.5</v>
      </c>
      <c r="E5" s="1">
        <f>MIN(1,SUM(G3:G4))*C5*(SUM(F3,F4)=1)</f>
        <v>0</v>
      </c>
      <c r="F5" s="14">
        <f>MIN(1,SUM(G3:G4))*C5*(SUM(F3,F4)=1) / C5</f>
        <v>0</v>
      </c>
      <c r="H5" s="23"/>
      <c r="I5" s="17"/>
    </row>
    <row r="6" spans="1:9" x14ac:dyDescent="0.25">
      <c r="B6" s="2" t="s">
        <v>9</v>
      </c>
    </row>
    <row r="7" spans="1:9" ht="30" x14ac:dyDescent="0.25">
      <c r="A7" s="4">
        <v>2</v>
      </c>
      <c r="B7" s="5" t="s">
        <v>10</v>
      </c>
      <c r="C7" s="7" t="s">
        <v>2</v>
      </c>
      <c r="D7" s="7" t="s">
        <v>3</v>
      </c>
      <c r="E7" s="7" t="s">
        <v>4</v>
      </c>
      <c r="F7" s="13" t="str">
        <f>F$2</f>
        <v>your 
answer</v>
      </c>
    </row>
    <row r="8" spans="1:9" x14ac:dyDescent="0.25">
      <c r="A8" s="7"/>
      <c r="B8" s="6" t="s">
        <v>11</v>
      </c>
      <c r="C8" s="7">
        <v>0.25</v>
      </c>
      <c r="D8" s="7">
        <v>0</v>
      </c>
      <c r="E8" s="7">
        <v>1</v>
      </c>
      <c r="F8" s="13"/>
      <c r="G8" s="20">
        <f>F8*C8</f>
        <v>0</v>
      </c>
      <c r="H8" s="21" t="str">
        <f>IF(F8="","0-1 required","")</f>
        <v>0-1 required</v>
      </c>
    </row>
    <row r="9" spans="1:9" x14ac:dyDescent="0.25">
      <c r="A9" s="7"/>
      <c r="B9" s="6" t="s">
        <v>12</v>
      </c>
      <c r="C9" s="7">
        <v>0.25</v>
      </c>
      <c r="D9" s="7">
        <v>0</v>
      </c>
      <c r="E9" s="7">
        <v>1</v>
      </c>
      <c r="F9" s="13"/>
      <c r="G9" s="20">
        <f t="shared" ref="G9:G14" si="1">F9*C9</f>
        <v>0</v>
      </c>
      <c r="H9" s="21" t="str">
        <f>IF(F9="","0-1 required","")</f>
        <v>0-1 required</v>
      </c>
    </row>
    <row r="10" spans="1:9" x14ac:dyDescent="0.25">
      <c r="A10" s="7"/>
      <c r="B10" s="6" t="s">
        <v>13</v>
      </c>
      <c r="C10" s="7">
        <v>0.25</v>
      </c>
      <c r="D10" s="7">
        <v>0</v>
      </c>
      <c r="E10" s="7">
        <v>1</v>
      </c>
      <c r="F10" s="13"/>
      <c r="G10" s="20">
        <f t="shared" si="1"/>
        <v>0</v>
      </c>
      <c r="H10" s="21" t="str">
        <f>IF(F10="","0-1 required","")</f>
        <v>0-1 required</v>
      </c>
    </row>
    <row r="11" spans="1:9" x14ac:dyDescent="0.25">
      <c r="A11" s="7"/>
      <c r="B11" s="6" t="s">
        <v>14</v>
      </c>
      <c r="C11" s="7">
        <v>0.25</v>
      </c>
      <c r="D11" s="7">
        <v>0</v>
      </c>
      <c r="E11" s="7">
        <v>1</v>
      </c>
      <c r="F11" s="13"/>
      <c r="G11" s="20">
        <f t="shared" si="1"/>
        <v>0</v>
      </c>
      <c r="H11" s="21" t="str">
        <f>IF(F11="","0-1 required","")</f>
        <v>0-1 required</v>
      </c>
    </row>
    <row r="12" spans="1:9" x14ac:dyDescent="0.25">
      <c r="A12" s="7"/>
      <c r="B12" s="6" t="s">
        <v>15</v>
      </c>
      <c r="C12" s="7">
        <v>0.25</v>
      </c>
      <c r="D12" s="7">
        <v>0</v>
      </c>
      <c r="E12" s="7">
        <v>1</v>
      </c>
      <c r="F12" s="13"/>
      <c r="G12" s="20">
        <f t="shared" si="1"/>
        <v>0</v>
      </c>
      <c r="H12" s="21" t="str">
        <f>IF(F12="","0-1 required","")</f>
        <v>0-1 required</v>
      </c>
    </row>
    <row r="13" spans="1:9" x14ac:dyDescent="0.25">
      <c r="A13" s="7"/>
      <c r="B13" s="6" t="s">
        <v>16</v>
      </c>
      <c r="C13" s="7"/>
      <c r="D13" s="7"/>
      <c r="E13" s="7"/>
      <c r="F13" s="13"/>
      <c r="G13" s="20"/>
    </row>
    <row r="14" spans="1:9" x14ac:dyDescent="0.25">
      <c r="A14" s="7"/>
      <c r="B14" s="6" t="s">
        <v>17</v>
      </c>
      <c r="C14" s="7">
        <v>0.25</v>
      </c>
      <c r="D14" s="7">
        <v>0</v>
      </c>
      <c r="E14" s="7">
        <v>1</v>
      </c>
      <c r="F14" s="13"/>
      <c r="G14" s="20">
        <f t="shared" si="1"/>
        <v>0</v>
      </c>
      <c r="H14" s="21" t="str">
        <f>IF(F14="","0-1 required","")</f>
        <v>0-1 required</v>
      </c>
    </row>
    <row r="15" spans="1:9" x14ac:dyDescent="0.25">
      <c r="B15" s="12" t="s">
        <v>8</v>
      </c>
      <c r="C15" s="22">
        <f>100/MAX(A:A)</f>
        <v>12.5</v>
      </c>
      <c r="F15" s="14">
        <f>MIN(1,SUM(G8:G14))*C15 / C15</f>
        <v>0</v>
      </c>
      <c r="H15" s="23" t="str">
        <f>IF(F15&lt;0.75,"at least 75%","")</f>
        <v>at least 75%</v>
      </c>
    </row>
    <row r="16" spans="1:9" x14ac:dyDescent="0.25">
      <c r="B16" s="2" t="s">
        <v>18</v>
      </c>
      <c r="C16" s="10"/>
    </row>
    <row r="17" spans="1:8" ht="30" x14ac:dyDescent="0.25">
      <c r="A17" s="4">
        <v>3</v>
      </c>
      <c r="B17" s="5" t="s">
        <v>19</v>
      </c>
      <c r="C17" s="7" t="s">
        <v>2</v>
      </c>
      <c r="D17" s="7" t="s">
        <v>3</v>
      </c>
      <c r="E17" s="7" t="s">
        <v>4</v>
      </c>
      <c r="F17" s="13" t="str">
        <f>F$2</f>
        <v>your 
answer</v>
      </c>
    </row>
    <row r="18" spans="1:8" x14ac:dyDescent="0.25">
      <c r="A18" s="7"/>
      <c r="B18" s="6" t="s">
        <v>20</v>
      </c>
      <c r="C18" s="7">
        <v>0.75</v>
      </c>
      <c r="D18" s="7">
        <v>0</v>
      </c>
      <c r="E18" s="7">
        <v>1</v>
      </c>
      <c r="F18" s="13"/>
      <c r="G18" s="20">
        <f>F18*C18</f>
        <v>0</v>
      </c>
      <c r="H18" s="21" t="str">
        <f t="shared" ref="H18:H24" si="2">IF(F18="","0-1 required","")</f>
        <v>0-1 required</v>
      </c>
    </row>
    <row r="19" spans="1:8" x14ac:dyDescent="0.25">
      <c r="A19" s="7"/>
      <c r="B19" s="6" t="s">
        <v>21</v>
      </c>
      <c r="C19" s="7">
        <v>0.75</v>
      </c>
      <c r="D19" s="7">
        <v>0</v>
      </c>
      <c r="E19" s="7">
        <v>1</v>
      </c>
      <c r="F19" s="13"/>
      <c r="G19" s="20">
        <f t="shared" ref="G19:G24" si="3">F19*C19</f>
        <v>0</v>
      </c>
      <c r="H19" s="21" t="str">
        <f t="shared" si="2"/>
        <v>0-1 required</v>
      </c>
    </row>
    <row r="20" spans="1:8" x14ac:dyDescent="0.25">
      <c r="A20" s="7"/>
      <c r="B20" s="6" t="s">
        <v>22</v>
      </c>
      <c r="C20" s="7">
        <v>0.75</v>
      </c>
      <c r="D20" s="7">
        <v>0</v>
      </c>
      <c r="E20" s="7">
        <v>1</v>
      </c>
      <c r="F20" s="13"/>
      <c r="G20" s="20">
        <f t="shared" si="3"/>
        <v>0</v>
      </c>
      <c r="H20" s="21" t="str">
        <f t="shared" si="2"/>
        <v>0-1 required</v>
      </c>
    </row>
    <row r="21" spans="1:8" x14ac:dyDescent="0.25">
      <c r="A21" s="7"/>
      <c r="B21" s="6" t="s">
        <v>23</v>
      </c>
      <c r="C21" s="7">
        <v>0.75</v>
      </c>
      <c r="D21" s="7">
        <v>0</v>
      </c>
      <c r="E21" s="7">
        <v>1</v>
      </c>
      <c r="F21" s="13"/>
      <c r="G21" s="20">
        <f t="shared" si="3"/>
        <v>0</v>
      </c>
      <c r="H21" s="21" t="str">
        <f t="shared" si="2"/>
        <v>0-1 required</v>
      </c>
    </row>
    <row r="22" spans="1:8" x14ac:dyDescent="0.25">
      <c r="A22" s="7"/>
      <c r="B22" s="6" t="s">
        <v>24</v>
      </c>
      <c r="C22" s="7">
        <v>0.75</v>
      </c>
      <c r="D22" s="7">
        <v>0</v>
      </c>
      <c r="E22" s="7">
        <v>1</v>
      </c>
      <c r="F22" s="13"/>
      <c r="G22" s="20">
        <f t="shared" si="3"/>
        <v>0</v>
      </c>
      <c r="H22" s="21" t="str">
        <f t="shared" si="2"/>
        <v>0-1 required</v>
      </c>
    </row>
    <row r="23" spans="1:8" x14ac:dyDescent="0.25">
      <c r="A23" s="7"/>
      <c r="B23" s="6" t="s">
        <v>25</v>
      </c>
      <c r="C23" s="7">
        <v>0.75</v>
      </c>
      <c r="D23" s="7">
        <v>0</v>
      </c>
      <c r="E23" s="7">
        <v>1</v>
      </c>
      <c r="F23" s="13"/>
      <c r="G23" s="20">
        <f t="shared" si="3"/>
        <v>0</v>
      </c>
      <c r="H23" s="21" t="str">
        <f t="shared" si="2"/>
        <v>0-1 required</v>
      </c>
    </row>
    <row r="24" spans="1:8" x14ac:dyDescent="0.25">
      <c r="A24" s="7"/>
      <c r="B24" s="6" t="s">
        <v>26</v>
      </c>
      <c r="C24" s="7">
        <v>0.75</v>
      </c>
      <c r="D24" s="7">
        <v>0</v>
      </c>
      <c r="E24" s="7">
        <v>1</v>
      </c>
      <c r="F24" s="13"/>
      <c r="G24" s="20">
        <f t="shared" si="3"/>
        <v>0</v>
      </c>
      <c r="H24" s="21" t="str">
        <f t="shared" si="2"/>
        <v>0-1 required</v>
      </c>
    </row>
    <row r="25" spans="1:8" x14ac:dyDescent="0.25">
      <c r="B25" s="12" t="s">
        <v>8</v>
      </c>
      <c r="C25" s="22">
        <f>100/MAX(A:A)</f>
        <v>12.5</v>
      </c>
      <c r="E25" s="1">
        <f>MIN(1,SUM(G18:G24))*C25</f>
        <v>0</v>
      </c>
      <c r="F25" s="14">
        <f>MIN(1,SUM(G18:G24))*C25 / C25</f>
        <v>0</v>
      </c>
    </row>
    <row r="26" spans="1:8" x14ac:dyDescent="0.25">
      <c r="B26" s="2" t="s">
        <v>27</v>
      </c>
    </row>
    <row r="27" spans="1:8" ht="30" x14ac:dyDescent="0.25">
      <c r="A27" s="4">
        <v>4</v>
      </c>
      <c r="B27" s="5" t="s">
        <v>28</v>
      </c>
      <c r="C27" s="7" t="s">
        <v>2</v>
      </c>
      <c r="D27" s="7" t="s">
        <v>3</v>
      </c>
      <c r="E27" s="7" t="s">
        <v>4</v>
      </c>
      <c r="F27" s="13" t="str">
        <f>F$2</f>
        <v>your 
answer</v>
      </c>
    </row>
    <row r="28" spans="1:8" x14ac:dyDescent="0.25">
      <c r="A28" s="7"/>
      <c r="B28" s="6" t="s">
        <v>29</v>
      </c>
      <c r="C28" s="7">
        <v>0.5</v>
      </c>
      <c r="D28" s="7">
        <v>0</v>
      </c>
      <c r="E28" s="7">
        <v>1</v>
      </c>
      <c r="F28" s="13"/>
      <c r="G28" s="20">
        <f>F28*C28</f>
        <v>0</v>
      </c>
      <c r="H28" s="21" t="str">
        <f>IF(F28="","0-1 required","")</f>
        <v>0-1 required</v>
      </c>
    </row>
    <row r="29" spans="1:8" x14ac:dyDescent="0.25">
      <c r="A29" s="7"/>
      <c r="B29" s="6" t="s">
        <v>30</v>
      </c>
      <c r="C29" s="7">
        <v>0.5</v>
      </c>
      <c r="D29" s="7">
        <v>0</v>
      </c>
      <c r="E29" s="7">
        <v>1</v>
      </c>
      <c r="F29" s="15"/>
      <c r="G29" s="20">
        <f>F29*C29</f>
        <v>0</v>
      </c>
      <c r="H29" s="21" t="str">
        <f>IF(F29="","0-1 required","")</f>
        <v>0-1 required</v>
      </c>
    </row>
    <row r="30" spans="1:8" ht="30" x14ac:dyDescent="0.25">
      <c r="A30" s="7"/>
      <c r="B30" s="6" t="s">
        <v>31</v>
      </c>
      <c r="C30" s="7">
        <v>0.5</v>
      </c>
      <c r="D30" s="7">
        <v>0</v>
      </c>
      <c r="E30" s="7">
        <v>1</v>
      </c>
      <c r="F30" s="15"/>
      <c r="G30" s="20">
        <f>F30*C30</f>
        <v>0</v>
      </c>
      <c r="H30" s="21" t="str">
        <f>IF(F30="","0-1 required","")</f>
        <v>0-1 required</v>
      </c>
    </row>
    <row r="31" spans="1:8" x14ac:dyDescent="0.25">
      <c r="A31" s="7"/>
      <c r="B31" s="6" t="s">
        <v>32</v>
      </c>
      <c r="C31" s="7">
        <v>0.5</v>
      </c>
      <c r="D31" s="7">
        <v>0</v>
      </c>
      <c r="E31" s="7">
        <v>1</v>
      </c>
      <c r="F31" s="15"/>
      <c r="G31" s="20">
        <f>F31*C31</f>
        <v>0</v>
      </c>
      <c r="H31" s="21" t="str">
        <f>IF(F31="","0-1 required","")</f>
        <v>0-1 required</v>
      </c>
    </row>
    <row r="32" spans="1:8" x14ac:dyDescent="0.25">
      <c r="A32" s="7"/>
      <c r="B32" s="6" t="s">
        <v>33</v>
      </c>
      <c r="C32" s="7" t="s">
        <v>34</v>
      </c>
      <c r="D32" s="7">
        <v>0</v>
      </c>
      <c r="E32" s="7">
        <v>1</v>
      </c>
      <c r="F32" s="15"/>
      <c r="G32" s="20"/>
    </row>
    <row r="33" spans="1:8" x14ac:dyDescent="0.25">
      <c r="B33" s="12" t="s">
        <v>8</v>
      </c>
      <c r="C33" s="22">
        <f>100/MAX(A:A)</f>
        <v>12.5</v>
      </c>
      <c r="F33" s="14">
        <f>MIN(1,SUM(G28:G31))*C33 / C33</f>
        <v>0</v>
      </c>
    </row>
    <row r="34" spans="1:8" x14ac:dyDescent="0.25">
      <c r="B34" s="12"/>
      <c r="C34" s="18"/>
      <c r="F34" s="18"/>
    </row>
    <row r="35" spans="1:8" x14ac:dyDescent="0.25">
      <c r="A35" s="11"/>
      <c r="B35" s="2" t="s">
        <v>35</v>
      </c>
    </row>
    <row r="36" spans="1:8" ht="30" x14ac:dyDescent="0.25">
      <c r="A36" s="4">
        <v>6</v>
      </c>
      <c r="B36" s="5" t="s">
        <v>36</v>
      </c>
      <c r="C36" s="7" t="s">
        <v>2</v>
      </c>
      <c r="D36" s="7" t="s">
        <v>3</v>
      </c>
      <c r="E36" s="7" t="s">
        <v>4</v>
      </c>
      <c r="F36" s="13" t="str">
        <f>F$2</f>
        <v>your 
answer</v>
      </c>
    </row>
    <row r="37" spans="1:8" x14ac:dyDescent="0.25">
      <c r="A37" s="7"/>
      <c r="B37" s="8" t="s">
        <v>37</v>
      </c>
      <c r="C37" s="7">
        <v>0.25</v>
      </c>
      <c r="D37" s="7">
        <v>0</v>
      </c>
      <c r="E37" s="7">
        <v>1</v>
      </c>
      <c r="F37" s="13"/>
      <c r="G37" s="20">
        <f>F37*C37</f>
        <v>0</v>
      </c>
      <c r="H37" s="21" t="str">
        <f>IF(F37="","0-1 required","")</f>
        <v>0-1 required</v>
      </c>
    </row>
    <row r="38" spans="1:8" x14ac:dyDescent="0.25">
      <c r="A38" s="7"/>
      <c r="B38" s="8" t="s">
        <v>38</v>
      </c>
      <c r="C38" s="7">
        <v>0.5</v>
      </c>
      <c r="D38" s="7">
        <v>0</v>
      </c>
      <c r="E38" s="7">
        <v>1</v>
      </c>
      <c r="F38" s="13"/>
      <c r="G38" s="20">
        <f t="shared" ref="G38:G39" si="4">F38*C38</f>
        <v>0</v>
      </c>
      <c r="H38" s="21" t="str">
        <f>IF(F38="","0-1 required","")</f>
        <v>0-1 required</v>
      </c>
    </row>
    <row r="39" spans="1:8" x14ac:dyDescent="0.25">
      <c r="A39" s="7"/>
      <c r="B39" s="8" t="s">
        <v>39</v>
      </c>
      <c r="C39" s="7">
        <v>0.75</v>
      </c>
      <c r="D39" s="7">
        <v>0</v>
      </c>
      <c r="E39" s="7">
        <v>1</v>
      </c>
      <c r="F39" s="15"/>
      <c r="G39" s="20">
        <f t="shared" si="4"/>
        <v>0</v>
      </c>
      <c r="H39" s="21" t="str">
        <f>IF(F39="","0-1 required","")</f>
        <v>0-1 required</v>
      </c>
    </row>
    <row r="40" spans="1:8" x14ac:dyDescent="0.25">
      <c r="B40" s="12" t="s">
        <v>8</v>
      </c>
      <c r="C40" s="22">
        <f>100/MAX(A:A)</f>
        <v>12.5</v>
      </c>
      <c r="E40" s="1">
        <f>MIN(1,SUM(G37:G39))*C40</f>
        <v>0</v>
      </c>
      <c r="F40" s="14">
        <f>MIN(1,SUM(G37:G39))*C40 / C40</f>
        <v>0</v>
      </c>
    </row>
    <row r="41" spans="1:8" x14ac:dyDescent="0.25">
      <c r="A41" s="11"/>
      <c r="B41" s="2" t="s">
        <v>40</v>
      </c>
    </row>
    <row r="42" spans="1:8" ht="30" x14ac:dyDescent="0.25">
      <c r="A42" s="4">
        <v>7</v>
      </c>
      <c r="B42" s="5" t="s">
        <v>41</v>
      </c>
      <c r="C42" s="7" t="s">
        <v>2</v>
      </c>
      <c r="D42" s="7" t="s">
        <v>3</v>
      </c>
      <c r="E42" s="7" t="s">
        <v>4</v>
      </c>
      <c r="F42" s="13" t="str">
        <f>F$2</f>
        <v>your 
answer</v>
      </c>
    </row>
    <row r="43" spans="1:8" x14ac:dyDescent="0.25">
      <c r="A43" s="7"/>
      <c r="B43" s="6" t="s">
        <v>42</v>
      </c>
      <c r="C43" s="7">
        <v>0.75</v>
      </c>
      <c r="D43" s="7">
        <v>0</v>
      </c>
      <c r="E43" s="7">
        <v>1</v>
      </c>
      <c r="F43" s="13"/>
      <c r="G43" s="20">
        <f t="shared" ref="G43:G49" si="5">F43*C43</f>
        <v>0</v>
      </c>
      <c r="H43" s="21" t="str">
        <f>IF(F43="","0-1 required","")</f>
        <v>0-1 required</v>
      </c>
    </row>
    <row r="44" spans="1:8" x14ac:dyDescent="0.25">
      <c r="A44" s="7"/>
      <c r="B44" s="6" t="s">
        <v>43</v>
      </c>
      <c r="C44" s="7">
        <v>0.75</v>
      </c>
      <c r="D44" s="7">
        <v>0</v>
      </c>
      <c r="E44" s="7">
        <v>1</v>
      </c>
      <c r="F44" s="13"/>
      <c r="G44" s="20">
        <f t="shared" si="5"/>
        <v>0</v>
      </c>
      <c r="H44" s="21" t="str">
        <f>IF(F44="","0-1 required","")</f>
        <v>0-1 required</v>
      </c>
    </row>
    <row r="45" spans="1:8" hidden="1" x14ac:dyDescent="0.25">
      <c r="A45" s="7"/>
      <c r="B45" s="6" t="s">
        <v>44</v>
      </c>
      <c r="C45" s="7">
        <v>1</v>
      </c>
      <c r="D45" s="7">
        <v>0</v>
      </c>
      <c r="E45" s="7">
        <v>1</v>
      </c>
      <c r="F45" s="13"/>
      <c r="G45" s="20">
        <f t="shared" si="5"/>
        <v>0</v>
      </c>
      <c r="H45" s="21" t="str">
        <f>IF(F45="","0-1 required","")</f>
        <v>0-1 required</v>
      </c>
    </row>
    <row r="46" spans="1:8" x14ac:dyDescent="0.25">
      <c r="A46" s="7"/>
      <c r="B46" s="6" t="s">
        <v>45</v>
      </c>
      <c r="C46" s="7">
        <v>0.75</v>
      </c>
      <c r="D46" s="7">
        <v>0</v>
      </c>
      <c r="E46" s="7">
        <v>1</v>
      </c>
      <c r="F46" s="15"/>
      <c r="G46" s="20">
        <f t="shared" si="5"/>
        <v>0</v>
      </c>
      <c r="H46" s="21" t="str">
        <f t="shared" ref="H46:H47" si="6">IF(F46="","0-1 required","")</f>
        <v>0-1 required</v>
      </c>
    </row>
    <row r="47" spans="1:8" x14ac:dyDescent="0.25">
      <c r="A47" s="7"/>
      <c r="B47" s="6" t="s">
        <v>46</v>
      </c>
      <c r="C47" s="7">
        <v>0.75</v>
      </c>
      <c r="D47" s="7">
        <v>0</v>
      </c>
      <c r="E47" s="7">
        <v>1</v>
      </c>
      <c r="F47" s="15"/>
      <c r="G47" s="20">
        <f t="shared" si="5"/>
        <v>0</v>
      </c>
      <c r="H47" s="21" t="str">
        <f t="shared" si="6"/>
        <v>0-1 required</v>
      </c>
    </row>
    <row r="48" spans="1:8" x14ac:dyDescent="0.25">
      <c r="A48" s="7"/>
      <c r="B48" s="6" t="s">
        <v>47</v>
      </c>
      <c r="C48" s="7">
        <v>0.75</v>
      </c>
      <c r="D48" s="7">
        <v>0</v>
      </c>
      <c r="E48" s="7">
        <v>1</v>
      </c>
      <c r="F48" s="15"/>
      <c r="G48" s="20">
        <f t="shared" si="5"/>
        <v>0</v>
      </c>
      <c r="H48" s="21" t="str">
        <f>IF(F48="","0-1 required","")</f>
        <v>0-1 required</v>
      </c>
    </row>
    <row r="49" spans="1:8" x14ac:dyDescent="0.25">
      <c r="A49" s="7"/>
      <c r="B49" s="6" t="s">
        <v>48</v>
      </c>
      <c r="C49" s="7">
        <v>0.75</v>
      </c>
      <c r="D49" s="7">
        <v>0</v>
      </c>
      <c r="E49" s="7">
        <v>1</v>
      </c>
      <c r="F49" s="15"/>
      <c r="G49" s="20">
        <f t="shared" si="5"/>
        <v>0</v>
      </c>
      <c r="H49" s="21" t="str">
        <f>IF(F49="","0-1 required","")</f>
        <v>0-1 required</v>
      </c>
    </row>
    <row r="50" spans="1:8" x14ac:dyDescent="0.25">
      <c r="B50" s="12" t="s">
        <v>8</v>
      </c>
      <c r="C50" s="22">
        <f>100/MAX(A:A)</f>
        <v>12.5</v>
      </c>
      <c r="E50" s="1">
        <f>MIN(1,SUM(G43:G49))*C50</f>
        <v>0</v>
      </c>
      <c r="F50" s="14">
        <f>MIN(1,SUM(G43:G49))*C50 / C50</f>
        <v>0</v>
      </c>
    </row>
    <row r="51" spans="1:8" x14ac:dyDescent="0.25">
      <c r="A51" s="11"/>
      <c r="B51" s="2" t="s">
        <v>49</v>
      </c>
    </row>
    <row r="52" spans="1:8" ht="30" x14ac:dyDescent="0.25">
      <c r="A52" s="4">
        <v>8</v>
      </c>
      <c r="B52" s="5" t="s">
        <v>50</v>
      </c>
      <c r="C52" s="7" t="s">
        <v>2</v>
      </c>
      <c r="D52" s="7" t="s">
        <v>3</v>
      </c>
      <c r="E52" s="7" t="s">
        <v>4</v>
      </c>
      <c r="F52" s="13" t="str">
        <f>F$2</f>
        <v>your 
answer</v>
      </c>
    </row>
    <row r="53" spans="1:8" x14ac:dyDescent="0.25">
      <c r="A53" s="7"/>
      <c r="B53" s="6" t="s">
        <v>51</v>
      </c>
      <c r="C53" s="7">
        <v>1</v>
      </c>
      <c r="D53" s="7">
        <v>0</v>
      </c>
      <c r="E53" s="7">
        <v>1</v>
      </c>
      <c r="F53" s="13"/>
      <c r="G53" s="20">
        <f>F53*C53</f>
        <v>0</v>
      </c>
      <c r="H53" s="21" t="str">
        <f>IF(F53="","0-1 required","")</f>
        <v>0-1 required</v>
      </c>
    </row>
    <row r="54" spans="1:8" x14ac:dyDescent="0.25">
      <c r="A54" s="7"/>
      <c r="B54" s="6" t="s">
        <v>52</v>
      </c>
      <c r="C54" s="7">
        <v>1</v>
      </c>
      <c r="D54" s="7">
        <v>0</v>
      </c>
      <c r="E54" s="7">
        <v>1</v>
      </c>
      <c r="F54" s="13"/>
      <c r="G54" s="20">
        <f t="shared" ref="G54:G58" si="7">F54*C54</f>
        <v>0</v>
      </c>
      <c r="H54" s="21" t="str">
        <f t="shared" ref="H54:H58" si="8">IF(F54="","0-1 required","")</f>
        <v>0-1 required</v>
      </c>
    </row>
    <row r="55" spans="1:8" x14ac:dyDescent="0.25">
      <c r="A55" s="7"/>
      <c r="B55" s="6" t="s">
        <v>53</v>
      </c>
      <c r="C55" s="7">
        <v>1</v>
      </c>
      <c r="D55" s="7"/>
      <c r="E55" s="7"/>
      <c r="F55" s="13"/>
      <c r="G55" s="20"/>
    </row>
    <row r="56" spans="1:8" ht="30" x14ac:dyDescent="0.25">
      <c r="A56" s="7"/>
      <c r="B56" s="6" t="s">
        <v>54</v>
      </c>
      <c r="C56" s="7">
        <v>1</v>
      </c>
      <c r="D56" s="7"/>
      <c r="E56" s="7"/>
      <c r="F56" s="13"/>
      <c r="G56" s="20"/>
    </row>
    <row r="57" spans="1:8" ht="30" x14ac:dyDescent="0.25">
      <c r="A57" s="7"/>
      <c r="B57" s="6" t="s">
        <v>55</v>
      </c>
      <c r="C57" s="7">
        <v>1</v>
      </c>
      <c r="D57" s="7">
        <v>0</v>
      </c>
      <c r="E57" s="7">
        <v>1</v>
      </c>
      <c r="F57" s="13"/>
      <c r="G57" s="20">
        <f t="shared" si="7"/>
        <v>0</v>
      </c>
      <c r="H57" s="21" t="str">
        <f t="shared" si="8"/>
        <v>0-1 required</v>
      </c>
    </row>
    <row r="58" spans="1:8" x14ac:dyDescent="0.25">
      <c r="A58" s="7"/>
      <c r="B58" s="6" t="s">
        <v>56</v>
      </c>
      <c r="C58" s="7">
        <v>1</v>
      </c>
      <c r="D58" s="7">
        <v>0</v>
      </c>
      <c r="E58" s="7">
        <v>1</v>
      </c>
      <c r="F58" s="13"/>
      <c r="G58" s="20">
        <f t="shared" si="7"/>
        <v>0</v>
      </c>
      <c r="H58" s="21" t="str">
        <f t="shared" si="8"/>
        <v>0-1 required</v>
      </c>
    </row>
    <row r="59" spans="1:8" x14ac:dyDescent="0.25">
      <c r="B59" s="12" t="s">
        <v>8</v>
      </c>
      <c r="C59" s="22">
        <f>100/MAX(A:A)</f>
        <v>12.5</v>
      </c>
      <c r="E59" s="1">
        <f>MIN(1,SUM(G53:G58))*C59</f>
        <v>0</v>
      </c>
      <c r="F59" s="14">
        <f>MIN(1,SUM(G53:G58))*C59 / C59</f>
        <v>0</v>
      </c>
    </row>
    <row r="61" spans="1:8" x14ac:dyDescent="0.25">
      <c r="B61" s="26" t="s">
        <v>57</v>
      </c>
      <c r="C61" s="26"/>
      <c r="D61" s="26"/>
      <c r="E61" s="27"/>
      <c r="F61" s="14">
        <f>SUM(E5,E15,E25,E33,E34,E40,E50,E59)*(PRODUCT(E5,E15,E25,E34,E40,E50,E59)&gt;0) / 100</f>
        <v>0</v>
      </c>
      <c r="H61" s="23" t="str">
        <f>IF(F61&lt;0.6,"at least 60%","")</f>
        <v>at least 60%</v>
      </c>
    </row>
  </sheetData>
  <mergeCells count="1">
    <mergeCell ref="B61:E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Mechanical engineering_capstone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 Serhan AYDIN, ISU</dc:creator>
  <cp:keywords/>
  <dc:description/>
  <cp:lastModifiedBy>Özüm Çallı ,ISU</cp:lastModifiedBy>
  <cp:revision/>
  <dcterms:created xsi:type="dcterms:W3CDTF">2025-04-09T09:10:43Z</dcterms:created>
  <dcterms:modified xsi:type="dcterms:W3CDTF">2025-09-30T12:05:45Z</dcterms:modified>
  <cp:category/>
  <cp:contentStatus/>
</cp:coreProperties>
</file>